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2015" sheetId="2" r:id="rId1"/>
    <sheet name="2016" sheetId="3" r:id="rId2"/>
    <sheet name="2017" sheetId="4" r:id="rId3"/>
    <sheet name="2018" sheetId="1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4" l="1"/>
  <c r="E37" i="4"/>
  <c r="E24" i="4"/>
  <c r="E21" i="4" s="1"/>
  <c r="E42" i="4" s="1"/>
  <c r="E19" i="4"/>
  <c r="B39" i="3"/>
  <c r="B37" i="3" s="1"/>
  <c r="B38" i="3"/>
  <c r="B26" i="3"/>
  <c r="B25" i="3"/>
  <c r="B24" i="3"/>
  <c r="B23" i="3" s="1"/>
  <c r="B42" i="3" s="1"/>
  <c r="B21" i="3"/>
  <c r="E43" i="4" l="1"/>
  <c r="B43" i="3"/>
  <c r="E35" i="2" l="1"/>
  <c r="E32" i="2"/>
  <c r="E19" i="2"/>
  <c r="E15" i="2"/>
  <c r="E17" i="2" s="1"/>
  <c r="E38" i="2" s="1"/>
  <c r="E37" i="2" l="1"/>
</calcChain>
</file>

<file path=xl/sharedStrings.xml><?xml version="1.0" encoding="utf-8"?>
<sst xmlns="http://schemas.openxmlformats.org/spreadsheetml/2006/main" count="188" uniqueCount="92">
  <si>
    <t>Отчет о целевом использовании полученных средств</t>
  </si>
  <si>
    <t>за 2015 год</t>
  </si>
  <si>
    <t>Организация</t>
  </si>
  <si>
    <t>Корпоративный фонд "Смелость быть первым"</t>
  </si>
  <si>
    <t>Вид деятельности</t>
  </si>
  <si>
    <t xml:space="preserve">некоммерческая </t>
  </si>
  <si>
    <t>Организационно-правовая форма / форма собственности -3</t>
  </si>
  <si>
    <t xml:space="preserve">Юридический адрес: </t>
  </si>
  <si>
    <t>050059, РК, г. Алматы, проспект Аль-Фараби, дом 5, павильон 1 А, помещение 6, офис 501</t>
  </si>
  <si>
    <t>БИН 140 840 008 587</t>
  </si>
  <si>
    <t>тыс. тенге</t>
  </si>
  <si>
    <t>Показатель</t>
  </si>
  <si>
    <t>Сумма</t>
  </si>
  <si>
    <t>наименование</t>
  </si>
  <si>
    <t xml:space="preserve">Остаток средств на начало отчетного года </t>
  </si>
  <si>
    <t xml:space="preserve">Поступило средств </t>
  </si>
  <si>
    <t>Регистрационные сборы на Алматы Марафон 2015</t>
  </si>
  <si>
    <t>Спонсорская помощь</t>
  </si>
  <si>
    <t>Взносы учредителей</t>
  </si>
  <si>
    <t xml:space="preserve">Доходы от предпринимательской деятельности организации </t>
  </si>
  <si>
    <t xml:space="preserve">Всего поступило средств </t>
  </si>
  <si>
    <t>Использовано средств</t>
  </si>
  <si>
    <t>Расходы на целевые мероприятия, в том числе</t>
  </si>
  <si>
    <t>благотворительная помощь</t>
  </si>
  <si>
    <t>проведение Марафон IV</t>
  </si>
  <si>
    <t>проведение сезонных мероприятий, в том числе:</t>
  </si>
  <si>
    <t>Велогонка  Tour of World Class</t>
  </si>
  <si>
    <t>Вертикальный забег</t>
  </si>
  <si>
    <t>Кубок Ильина</t>
  </si>
  <si>
    <t>Мега Кубок</t>
  </si>
  <si>
    <t>Зимний забег</t>
  </si>
  <si>
    <t>Летний забег</t>
  </si>
  <si>
    <t>Осенний забег</t>
  </si>
  <si>
    <t>Спортивная ярмарка</t>
  </si>
  <si>
    <t>День города</t>
  </si>
  <si>
    <t>Расходы на содержание аппарата управления, в том числе</t>
  </si>
  <si>
    <t>расходы, связанные с оплатой труда</t>
  </si>
  <si>
    <t>прочие административные расходы</t>
  </si>
  <si>
    <t xml:space="preserve">Прочие </t>
  </si>
  <si>
    <t>Приобретение основных средств, инвентаря 
и иного имущества</t>
  </si>
  <si>
    <t>Всего использовано средств</t>
  </si>
  <si>
    <t>Остаток средств на конец отчетного года</t>
  </si>
  <si>
    <t xml:space="preserve">Руководитель </t>
  </si>
  <si>
    <t xml:space="preserve">              Казыбаева Салтанат Нуртасовна</t>
  </si>
  <si>
    <t xml:space="preserve">Главный бухгалтер </t>
  </si>
  <si>
    <t>Абдижаббарова Жанар Хужаназаровна</t>
  </si>
  <si>
    <t xml:space="preserve">Наименование организации - Корпоративный Фонд </t>
  </si>
  <si>
    <t>"Благотворительный марафон "Смелость быть первым"</t>
  </si>
  <si>
    <t>Вид деятельности - Некоммерческая</t>
  </si>
  <si>
    <t>Организационно-правовая форма/форма собственности - 3</t>
  </si>
  <si>
    <t>Юридический адрес: РК, Алматы, пр. Аль-фараби-5, павильон 1 А, помещение 6</t>
  </si>
  <si>
    <t>Отчет</t>
  </si>
  <si>
    <t>о целевом использовании полученных средств за 2016 год</t>
  </si>
  <si>
    <t xml:space="preserve"> тенге</t>
  </si>
  <si>
    <t>Показатель , наименование</t>
  </si>
  <si>
    <t>Регистрационные сборы на Алматы Марафон 2016</t>
  </si>
  <si>
    <t>Регистрационные сборы на прочие забеги</t>
  </si>
  <si>
    <t>Доходы от предпринимательской деятельности организации</t>
  </si>
  <si>
    <t>Всего поступило средств</t>
  </si>
  <si>
    <t xml:space="preserve">благотворительная помощь </t>
  </si>
  <si>
    <t>проведение Марафон V</t>
  </si>
  <si>
    <t>Женский забег</t>
  </si>
  <si>
    <t>Пауэрлифтинг (ЧК, ЧА)</t>
  </si>
  <si>
    <t>Фитнес-конвенция</t>
  </si>
  <si>
    <t>Прочие мероприятия</t>
  </si>
  <si>
    <t>Расходы на на содержания аппарата управления, в том числе</t>
  </si>
  <si>
    <t>Прочие</t>
  </si>
  <si>
    <t>Приобретение основных средств, инвентаря</t>
  </si>
  <si>
    <t>за 2017 год</t>
  </si>
  <si>
    <t>Регистрационные сборы на Алматы Марафон 2017</t>
  </si>
  <si>
    <t>проведение Марафон VI</t>
  </si>
  <si>
    <t>Дуатлон</t>
  </si>
  <si>
    <t>Заплыв</t>
  </si>
  <si>
    <t>Весенний забег</t>
  </si>
  <si>
    <t>за 2018 год</t>
  </si>
  <si>
    <t>Регистрационные сборы на Алматы Марафон 2018</t>
  </si>
  <si>
    <t>Регистрационные сборы на Алматы Марафон 2019</t>
  </si>
  <si>
    <t>Проект "Другой ты"</t>
  </si>
  <si>
    <t>проведение Марафон VII</t>
  </si>
  <si>
    <t>Детский забег</t>
  </si>
  <si>
    <t xml:space="preserve">Пауэрлифтинг </t>
  </si>
  <si>
    <t>Полумарафон</t>
  </si>
  <si>
    <t>Административные расходы</t>
  </si>
  <si>
    <t>Казыбаева С. Н.</t>
  </si>
  <si>
    <t>Пинкас И. С.</t>
  </si>
  <si>
    <t>Приобретение основных средств, инвентаря и иного имущества</t>
  </si>
  <si>
    <t>Корпоративный фонд "Благотворительный марафон "Смелость быть первым"</t>
  </si>
  <si>
    <t>050059, РК, г. Алматы, ул. Кабанбай батыра, 140/140а</t>
  </si>
  <si>
    <t xml:space="preserve">Руководитель                                                                                                                     </t>
  </si>
  <si>
    <t xml:space="preserve">Главный бухгалтер                                                                                                          </t>
  </si>
  <si>
    <t xml:space="preserve">Казыбаева С.Н.         </t>
  </si>
  <si>
    <t xml:space="preserve"> Калышева А.К.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</si>
</sst>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41">
    <xf numFmtId="0" fontId="0" fillId="0" borderId="0" xfId="0"/>
    <xf numFmtId="0" fontId="3" fillId="0" borderId="0" xfId="1" applyFont="1" applyFill="1" applyAlignment="1">
      <alignment horizontal="center"/>
    </xf>
    <xf numFmtId="0" fontId="2" fillId="0" borderId="0" xfId="1"/>
    <xf numFmtId="0" fontId="3" fillId="0" borderId="0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/>
    <xf numFmtId="3" fontId="4" fillId="0" borderId="0" xfId="1" applyNumberFormat="1" applyFont="1" applyFill="1" applyBorder="1" applyAlignment="1"/>
    <xf numFmtId="0" fontId="3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left"/>
    </xf>
    <xf numFmtId="3" fontId="4" fillId="0" borderId="2" xfId="1" applyNumberFormat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2" borderId="1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/>
    </xf>
    <xf numFmtId="3" fontId="5" fillId="0" borderId="0" xfId="1" applyNumberFormat="1" applyFont="1" applyFill="1" applyAlignment="1">
      <alignment horizontal="right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3" fontId="3" fillId="0" borderId="5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3" fontId="3" fillId="0" borderId="8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3" fontId="3" fillId="0" borderId="11" xfId="2" applyNumberFormat="1" applyFont="1" applyFill="1" applyBorder="1" applyAlignment="1">
      <alignment horizontal="right" vertical="center"/>
    </xf>
    <xf numFmtId="0" fontId="3" fillId="0" borderId="12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3" fontId="4" fillId="0" borderId="14" xfId="2" applyNumberFormat="1" applyFont="1" applyFill="1" applyBorder="1" applyAlignment="1">
      <alignment horizontal="right" vertical="center"/>
    </xf>
    <xf numFmtId="0" fontId="4" fillId="0" borderId="12" xfId="1" applyFont="1" applyFill="1" applyBorder="1" applyAlignment="1">
      <alignment vertical="center" wrapText="1"/>
    </xf>
    <xf numFmtId="0" fontId="4" fillId="0" borderId="13" xfId="1" applyFont="1" applyFill="1" applyBorder="1" applyAlignment="1">
      <alignment vertical="center" wrapText="1"/>
    </xf>
    <xf numFmtId="3" fontId="4" fillId="2" borderId="14" xfId="2" applyNumberFormat="1" applyFont="1" applyFill="1" applyBorder="1" applyAlignment="1">
      <alignment horizontal="right" vertical="center"/>
    </xf>
    <xf numFmtId="0" fontId="2" fillId="0" borderId="0" xfId="2"/>
    <xf numFmtId="3" fontId="2" fillId="0" borderId="0" xfId="1" applyNumberFormat="1"/>
    <xf numFmtId="3" fontId="4" fillId="2" borderId="15" xfId="2" applyNumberFormat="1" applyFont="1" applyFill="1" applyBorder="1" applyAlignment="1">
      <alignment horizontal="right" vertical="center"/>
    </xf>
    <xf numFmtId="0" fontId="6" fillId="0" borderId="16" xfId="1" applyFont="1" applyFill="1" applyBorder="1" applyAlignment="1">
      <alignment vertical="center" wrapText="1"/>
    </xf>
    <xf numFmtId="0" fontId="6" fillId="0" borderId="17" xfId="1" applyFont="1" applyFill="1" applyBorder="1" applyAlignment="1">
      <alignment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3" fontId="3" fillId="0" borderId="20" xfId="2" applyNumberFormat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3" fontId="4" fillId="0" borderId="11" xfId="2" applyNumberFormat="1" applyFont="1" applyFill="1" applyBorder="1" applyAlignment="1">
      <alignment horizontal="right" vertical="center"/>
    </xf>
    <xf numFmtId="3" fontId="3" fillId="0" borderId="14" xfId="2" applyNumberFormat="1" applyFont="1" applyFill="1" applyBorder="1" applyAlignment="1">
      <alignment horizontal="right" vertical="center"/>
    </xf>
    <xf numFmtId="0" fontId="6" fillId="0" borderId="12" xfId="1" applyFont="1" applyFill="1" applyBorder="1" applyAlignment="1">
      <alignment horizontal="left" vertical="center" wrapText="1" indent="3"/>
    </xf>
    <xf numFmtId="0" fontId="6" fillId="0" borderId="13" xfId="1" applyFont="1" applyFill="1" applyBorder="1" applyAlignment="1">
      <alignment horizontal="left" vertical="center" wrapText="1" indent="3"/>
    </xf>
    <xf numFmtId="0" fontId="4" fillId="0" borderId="12" xfId="1" applyFont="1" applyFill="1" applyBorder="1" applyAlignment="1">
      <alignment horizontal="left" vertical="center" wrapText="1" indent="3"/>
    </xf>
    <xf numFmtId="0" fontId="4" fillId="0" borderId="13" xfId="1" applyFont="1" applyFill="1" applyBorder="1" applyAlignment="1">
      <alignment horizontal="left" vertical="center" wrapText="1" indent="3"/>
    </xf>
    <xf numFmtId="0" fontId="4" fillId="0" borderId="12" xfId="1" applyFont="1" applyFill="1" applyBorder="1" applyAlignment="1">
      <alignment horizontal="left" vertical="center" wrapText="1" indent="6"/>
    </xf>
    <xf numFmtId="0" fontId="4" fillId="0" borderId="13" xfId="1" applyFont="1" applyFill="1" applyBorder="1" applyAlignment="1">
      <alignment horizontal="left" vertical="center" wrapText="1" indent="6"/>
    </xf>
    <xf numFmtId="0" fontId="3" fillId="0" borderId="16" xfId="1" applyFont="1" applyFill="1" applyBorder="1" applyAlignment="1">
      <alignment horizontal="left" vertical="center" wrapText="1"/>
    </xf>
    <xf numFmtId="0" fontId="3" fillId="0" borderId="17" xfId="1" applyFont="1" applyFill="1" applyBorder="1" applyAlignment="1">
      <alignment horizontal="left" vertical="center" wrapText="1"/>
    </xf>
    <xf numFmtId="3" fontId="4" fillId="0" borderId="21" xfId="2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left" vertical="center" wrapText="1"/>
    </xf>
    <xf numFmtId="0" fontId="4" fillId="0" borderId="17" xfId="1" applyFont="1" applyFill="1" applyBorder="1" applyAlignment="1">
      <alignment horizontal="left" vertical="center" wrapText="1"/>
    </xf>
    <xf numFmtId="3" fontId="4" fillId="0" borderId="15" xfId="2" applyNumberFormat="1" applyFont="1" applyFill="1" applyBorder="1" applyAlignment="1">
      <alignment horizontal="right" vertical="center"/>
    </xf>
    <xf numFmtId="0" fontId="3" fillId="0" borderId="22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left" vertical="center" wrapText="1"/>
    </xf>
    <xf numFmtId="3" fontId="3" fillId="0" borderId="24" xfId="2" applyNumberFormat="1" applyFont="1" applyFill="1" applyBorder="1" applyAlignment="1">
      <alignment horizontal="right" vertical="center"/>
    </xf>
    <xf numFmtId="3" fontId="4" fillId="0" borderId="0" xfId="1" applyNumberFormat="1" applyFont="1" applyFill="1"/>
    <xf numFmtId="3" fontId="4" fillId="0" borderId="0" xfId="1" applyNumberFormat="1" applyFont="1" applyFill="1" applyBorder="1" applyAlignment="1">
      <alignment horizontal="center"/>
    </xf>
    <xf numFmtId="0" fontId="7" fillId="0" borderId="0" xfId="1" applyFont="1" applyAlignment="1"/>
    <xf numFmtId="0" fontId="4" fillId="0" borderId="25" xfId="1" applyFont="1" applyFill="1" applyBorder="1" applyAlignment="1">
      <alignment horizontal="center" vertical="top"/>
    </xf>
    <xf numFmtId="3" fontId="4" fillId="0" borderId="25" xfId="1" applyNumberFormat="1" applyFont="1" applyFill="1" applyBorder="1" applyAlignment="1">
      <alignment horizontal="center" vertical="top"/>
    </xf>
    <xf numFmtId="3" fontId="4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4" fillId="0" borderId="0" xfId="1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right" vertical="center"/>
    </xf>
    <xf numFmtId="0" fontId="1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3" applyNumberFormat="1" applyFont="1" applyAlignment="1">
      <alignment horizontal="center" vertical="center"/>
    </xf>
    <xf numFmtId="3" fontId="9" fillId="0" borderId="0" xfId="3" applyNumberFormat="1" applyFont="1" applyAlignment="1"/>
    <xf numFmtId="0" fontId="9" fillId="0" borderId="0" xfId="3" applyFont="1"/>
    <xf numFmtId="0" fontId="3" fillId="0" borderId="0" xfId="3" applyNumberFormat="1" applyFont="1" applyAlignment="1">
      <alignment horizontal="left" vertical="center"/>
    </xf>
    <xf numFmtId="0" fontId="3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3" fillId="0" borderId="0" xfId="3" applyNumberFormat="1" applyFont="1" applyAlignment="1">
      <alignment horizontal="center" vertical="center"/>
    </xf>
    <xf numFmtId="0" fontId="9" fillId="0" borderId="26" xfId="3" applyFont="1" applyBorder="1" applyAlignment="1">
      <alignment horizontal="right"/>
    </xf>
    <xf numFmtId="0" fontId="8" fillId="0" borderId="18" xfId="3" applyFont="1" applyBorder="1" applyAlignment="1">
      <alignment horizontal="center"/>
    </xf>
    <xf numFmtId="0" fontId="8" fillId="0" borderId="20" xfId="3" applyFont="1" applyBorder="1" applyAlignment="1">
      <alignment horizontal="center"/>
    </xf>
    <xf numFmtId="0" fontId="8" fillId="2" borderId="9" xfId="3" applyFont="1" applyFill="1" applyBorder="1"/>
    <xf numFmtId="3" fontId="8" fillId="2" borderId="11" xfId="3" applyNumberFormat="1" applyFont="1" applyFill="1" applyBorder="1"/>
    <xf numFmtId="3" fontId="9" fillId="0" borderId="0" xfId="3" applyNumberFormat="1" applyFont="1"/>
    <xf numFmtId="0" fontId="3" fillId="2" borderId="12" xfId="3" applyFont="1" applyFill="1" applyBorder="1"/>
    <xf numFmtId="3" fontId="12" fillId="2" borderId="14" xfId="3" applyNumberFormat="1" applyFont="1" applyFill="1" applyBorder="1"/>
    <xf numFmtId="0" fontId="12" fillId="0" borderId="0" xfId="3" applyFont="1"/>
    <xf numFmtId="0" fontId="4" fillId="2" borderId="12" xfId="3" applyFont="1" applyFill="1" applyBorder="1"/>
    <xf numFmtId="0" fontId="9" fillId="2" borderId="16" xfId="3" applyFont="1" applyFill="1" applyBorder="1"/>
    <xf numFmtId="3" fontId="9" fillId="2" borderId="15" xfId="3" applyNumberFormat="1" applyFont="1" applyFill="1" applyBorder="1"/>
    <xf numFmtId="0" fontId="8" fillId="2" borderId="12" xfId="3" applyFont="1" applyFill="1" applyBorder="1"/>
    <xf numFmtId="3" fontId="8" fillId="2" borderId="14" xfId="3" applyNumberFormat="1" applyFont="1" applyFill="1" applyBorder="1"/>
    <xf numFmtId="4" fontId="8" fillId="2" borderId="11" xfId="3" applyNumberFormat="1" applyFont="1" applyFill="1" applyBorder="1"/>
    <xf numFmtId="0" fontId="9" fillId="2" borderId="12" xfId="3" applyFont="1" applyFill="1" applyBorder="1"/>
    <xf numFmtId="164" fontId="9" fillId="2" borderId="14" xfId="3" applyNumberFormat="1" applyFont="1" applyFill="1" applyBorder="1"/>
    <xf numFmtId="165" fontId="9" fillId="0" borderId="0" xfId="3" applyNumberFormat="1" applyFont="1"/>
    <xf numFmtId="166" fontId="9" fillId="0" borderId="0" xfId="3" applyNumberFormat="1" applyFont="1"/>
    <xf numFmtId="0" fontId="9" fillId="2" borderId="12" xfId="3" applyFont="1" applyFill="1" applyBorder="1" applyAlignment="1">
      <alignment horizontal="left" indent="3"/>
    </xf>
    <xf numFmtId="3" fontId="9" fillId="2" borderId="14" xfId="3" applyNumberFormat="1" applyFont="1" applyFill="1" applyBorder="1"/>
    <xf numFmtId="4" fontId="3" fillId="2" borderId="14" xfId="3" applyNumberFormat="1" applyFont="1" applyFill="1" applyBorder="1"/>
    <xf numFmtId="0" fontId="8" fillId="2" borderId="6" xfId="3" applyFont="1" applyFill="1" applyBorder="1"/>
    <xf numFmtId="3" fontId="8" fillId="2" borderId="8" xfId="3" applyNumberFormat="1" applyFont="1" applyFill="1" applyBorder="1"/>
    <xf numFmtId="3" fontId="8" fillId="0" borderId="13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 applyAlignment="1">
      <alignment vertical="center" wrapText="1"/>
    </xf>
    <xf numFmtId="3" fontId="9" fillId="3" borderId="13" xfId="0" applyNumberFormat="1" applyFont="1" applyFill="1" applyBorder="1" applyAlignment="1">
      <alignment horizontal="right" vertical="center"/>
    </xf>
    <xf numFmtId="0" fontId="9" fillId="3" borderId="13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3" fontId="8" fillId="3" borderId="13" xfId="0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horizontal="left" vertical="center" wrapText="1" indent="3"/>
    </xf>
    <xf numFmtId="3" fontId="9" fillId="0" borderId="13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left" vertical="center" wrapText="1" indent="3"/>
    </xf>
    <xf numFmtId="0" fontId="9" fillId="0" borderId="13" xfId="0" applyFont="1" applyBorder="1" applyAlignment="1">
      <alignment horizontal="left" vertical="center" wrapText="1" indent="6"/>
    </xf>
    <xf numFmtId="0" fontId="11" fillId="0" borderId="10" xfId="0" applyFont="1" applyBorder="1" applyAlignment="1">
      <alignment vertical="center" wrapText="1"/>
    </xf>
    <xf numFmtId="3" fontId="8" fillId="0" borderId="10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3" borderId="17" xfId="0" applyFont="1" applyFill="1" applyBorder="1" applyAlignment="1">
      <alignment vertical="center" wrapText="1"/>
    </xf>
    <xf numFmtId="3" fontId="9" fillId="3" borderId="17" xfId="0" applyNumberFormat="1" applyFont="1" applyFill="1" applyBorder="1" applyAlignment="1">
      <alignment horizontal="right" vertical="center"/>
    </xf>
    <xf numFmtId="0" fontId="8" fillId="3" borderId="1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vertical="center" wrapText="1"/>
    </xf>
    <xf numFmtId="3" fontId="8" fillId="3" borderId="20" xfId="0" applyNumberFormat="1" applyFont="1" applyFill="1" applyBorder="1" applyAlignment="1">
      <alignment horizontal="right" vertical="center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3" fontId="8" fillId="0" borderId="20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3" fontId="4" fillId="2" borderId="14" xfId="3" applyNumberFormat="1" applyFont="1" applyFill="1" applyBorder="1"/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na1\Desktop\ANASTASSI\&#1052;&#1072;&#1088;&#1072;&#1092;&#1086;&#1085;\&#1054;&#1090;&#1095;&#1077;&#1090;%20&#1076;&#1083;&#1103;%20&#1057;&#1052;&#1048;\&#1054;&#1090;&#1095;&#1077;&#1090;%20&#1086;%20&#1094;&#1077;&#1083;&#1077;&#1074;&#1086;&#1084;%20&#1080;&#1089;&#1087;&#1086;&#1083;&#1100;&#1079;&#1086;&#1074;&#1072;&#1085;&#1080;&#1080;%20&#1048;&#1090;&#1086;&#1075;&#1086;&#1074;&#1099;&#1077;\2.%20&#1054;&#1090;&#1095;&#1077;&#1090;%20&#1074;%20&#1057;&#1052;&#1048;%20&#1079;&#1072;%202016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целевом"/>
      <sheetName val="Баланс"/>
      <sheetName val="ДДС Приход"/>
      <sheetName val="ДДС Расход"/>
      <sheetName val="ДДС  1С"/>
    </sheetNames>
    <sheetDataSet>
      <sheetData sheetId="0" refreshError="1"/>
      <sheetData sheetId="1" refreshError="1"/>
      <sheetData sheetId="2">
        <row r="4">
          <cell r="S4">
            <v>216954327.97</v>
          </cell>
        </row>
      </sheetData>
      <sheetData sheetId="3">
        <row r="52">
          <cell r="G52">
            <v>25785884</v>
          </cell>
          <cell r="H52">
            <v>25785.883999999998</v>
          </cell>
        </row>
        <row r="53">
          <cell r="H53">
            <v>88395.915440000012</v>
          </cell>
        </row>
        <row r="54">
          <cell r="H54">
            <v>12254</v>
          </cell>
        </row>
        <row r="56">
          <cell r="H56">
            <v>36367.830689999995</v>
          </cell>
        </row>
        <row r="57">
          <cell r="H57">
            <v>11936.788359999999</v>
          </cell>
        </row>
      </sheetData>
      <sheetData sheetId="4">
        <row r="19">
          <cell r="W19">
            <v>260853307.81999999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6" zoomScale="85" zoomScaleNormal="85" workbookViewId="0">
      <selection activeCell="E22" sqref="E22"/>
    </sheetView>
  </sheetViews>
  <sheetFormatPr defaultRowHeight="11.25" x14ac:dyDescent="0.2"/>
  <cols>
    <col min="1" max="1" width="12.42578125" style="2" customWidth="1"/>
    <col min="2" max="2" width="12" style="2" customWidth="1"/>
    <col min="3" max="3" width="9.140625" style="2"/>
    <col min="4" max="4" width="31.28515625" style="2" customWidth="1"/>
    <col min="5" max="5" width="23.7109375" style="2" customWidth="1"/>
    <col min="6" max="6" width="10.42578125" style="2" bestFit="1" customWidth="1"/>
    <col min="7" max="7" width="8.28515625" style="2" customWidth="1"/>
    <col min="8" max="8" width="36.5703125" style="2" customWidth="1"/>
    <col min="9" max="9" width="12.85546875" style="2" bestFit="1" customWidth="1"/>
    <col min="10" max="10" width="10.5703125" style="2" bestFit="1" customWidth="1"/>
    <col min="11" max="11" width="15.140625" style="2" customWidth="1"/>
    <col min="12" max="16384" width="9.140625" style="2"/>
  </cols>
  <sheetData>
    <row r="1" spans="1:7" ht="12.75" x14ac:dyDescent="0.2">
      <c r="A1" s="1" t="s">
        <v>0</v>
      </c>
      <c r="B1" s="1"/>
      <c r="C1" s="1"/>
      <c r="D1" s="1"/>
      <c r="E1" s="1"/>
    </row>
    <row r="2" spans="1:7" ht="12.75" x14ac:dyDescent="0.2">
      <c r="A2" s="3" t="s">
        <v>1</v>
      </c>
      <c r="B2" s="3"/>
      <c r="C2" s="3"/>
      <c r="D2" s="3"/>
      <c r="E2" s="3"/>
    </row>
    <row r="3" spans="1:7" ht="12.75" x14ac:dyDescent="0.2">
      <c r="A3" s="4"/>
      <c r="B3" s="4"/>
      <c r="C3" s="4"/>
      <c r="D3" s="5"/>
      <c r="E3" s="6"/>
    </row>
    <row r="4" spans="1:7" ht="12.75" x14ac:dyDescent="0.2">
      <c r="A4" s="4" t="s">
        <v>2</v>
      </c>
      <c r="B4" s="7" t="s">
        <v>86</v>
      </c>
      <c r="C4" s="7"/>
      <c r="D4" s="7"/>
      <c r="E4" s="7"/>
    </row>
    <row r="5" spans="1:7" ht="12.75" x14ac:dyDescent="0.2">
      <c r="A5" s="4" t="s">
        <v>4</v>
      </c>
      <c r="B5" s="4"/>
      <c r="C5" s="8" t="s">
        <v>5</v>
      </c>
      <c r="D5" s="8"/>
      <c r="E5" s="8"/>
    </row>
    <row r="6" spans="1:7" ht="12.75" x14ac:dyDescent="0.2">
      <c r="A6" s="4" t="s">
        <v>6</v>
      </c>
      <c r="B6" s="4"/>
      <c r="C6" s="4"/>
      <c r="D6" s="9"/>
      <c r="E6" s="10"/>
    </row>
    <row r="7" spans="1:7" ht="12.75" x14ac:dyDescent="0.2">
      <c r="A7" s="11" t="s">
        <v>7</v>
      </c>
      <c r="B7" s="11"/>
      <c r="C7" s="12" t="s">
        <v>87</v>
      </c>
      <c r="D7" s="12"/>
      <c r="E7" s="12"/>
    </row>
    <row r="8" spans="1:7" ht="12.75" x14ac:dyDescent="0.2">
      <c r="A8" s="11"/>
      <c r="B8" s="11"/>
      <c r="C8" s="13"/>
      <c r="D8" s="13" t="s">
        <v>9</v>
      </c>
      <c r="E8" s="13"/>
    </row>
    <row r="9" spans="1:7" ht="14.25" thickBot="1" x14ac:dyDescent="0.3">
      <c r="A9" s="4"/>
      <c r="B9" s="4"/>
      <c r="C9" s="4"/>
      <c r="D9" s="4"/>
      <c r="E9" s="14" t="s">
        <v>10</v>
      </c>
    </row>
    <row r="10" spans="1:7" ht="12.75" x14ac:dyDescent="0.2">
      <c r="A10" s="15" t="s">
        <v>11</v>
      </c>
      <c r="B10" s="16"/>
      <c r="C10" s="16"/>
      <c r="D10" s="16"/>
      <c r="E10" s="17" t="s">
        <v>12</v>
      </c>
    </row>
    <row r="11" spans="1:7" ht="13.5" thickBot="1" x14ac:dyDescent="0.25">
      <c r="A11" s="18" t="s">
        <v>13</v>
      </c>
      <c r="B11" s="19"/>
      <c r="C11" s="19"/>
      <c r="D11" s="19"/>
      <c r="E11" s="20"/>
    </row>
    <row r="12" spans="1:7" ht="12.75" x14ac:dyDescent="0.2">
      <c r="A12" s="21" t="s">
        <v>14</v>
      </c>
      <c r="B12" s="22"/>
      <c r="C12" s="22"/>
      <c r="D12" s="22"/>
      <c r="E12" s="23">
        <v>522</v>
      </c>
    </row>
    <row r="13" spans="1:7" ht="12.75" x14ac:dyDescent="0.2">
      <c r="A13" s="24" t="s">
        <v>15</v>
      </c>
      <c r="B13" s="25"/>
      <c r="C13" s="25"/>
      <c r="D13" s="25"/>
      <c r="E13" s="26"/>
    </row>
    <row r="14" spans="1:7" ht="12.75" x14ac:dyDescent="0.2">
      <c r="A14" s="27" t="s">
        <v>16</v>
      </c>
      <c r="B14" s="28"/>
      <c r="C14" s="28"/>
      <c r="D14" s="28"/>
      <c r="E14" s="29">
        <v>21482</v>
      </c>
      <c r="F14" s="30"/>
      <c r="G14" s="31"/>
    </row>
    <row r="15" spans="1:7" ht="12.75" x14ac:dyDescent="0.2">
      <c r="A15" s="27" t="s">
        <v>17</v>
      </c>
      <c r="B15" s="28"/>
      <c r="C15" s="28"/>
      <c r="D15" s="28"/>
      <c r="E15" s="32">
        <f>119815-21482</f>
        <v>98333</v>
      </c>
    </row>
    <row r="16" spans="1:7" ht="13.5" thickBot="1" x14ac:dyDescent="0.25">
      <c r="A16" s="33" t="s">
        <v>19</v>
      </c>
      <c r="B16" s="34"/>
      <c r="C16" s="34"/>
      <c r="D16" s="34"/>
      <c r="E16" s="32">
        <v>61988</v>
      </c>
    </row>
    <row r="17" spans="1:7" ht="13.5" thickBot="1" x14ac:dyDescent="0.25">
      <c r="A17" s="35" t="s">
        <v>20</v>
      </c>
      <c r="B17" s="36"/>
      <c r="C17" s="36"/>
      <c r="D17" s="36"/>
      <c r="E17" s="37">
        <f>SUM(E14:E16)</f>
        <v>181803</v>
      </c>
      <c r="G17" s="31"/>
    </row>
    <row r="18" spans="1:7" ht="12.75" x14ac:dyDescent="0.2">
      <c r="A18" s="38" t="s">
        <v>21</v>
      </c>
      <c r="B18" s="39"/>
      <c r="C18" s="39"/>
      <c r="D18" s="39"/>
      <c r="E18" s="40"/>
    </row>
    <row r="19" spans="1:7" ht="12.75" x14ac:dyDescent="0.2">
      <c r="A19" s="24" t="s">
        <v>22</v>
      </c>
      <c r="B19" s="25"/>
      <c r="C19" s="25"/>
      <c r="D19" s="25"/>
      <c r="E19" s="41">
        <f>SUM(E20:E22)</f>
        <v>106360</v>
      </c>
    </row>
    <row r="20" spans="1:7" ht="12.75" x14ac:dyDescent="0.2">
      <c r="A20" s="42" t="s">
        <v>23</v>
      </c>
      <c r="B20" s="43"/>
      <c r="C20" s="43"/>
      <c r="D20" s="43"/>
      <c r="E20" s="26">
        <v>7829</v>
      </c>
    </row>
    <row r="21" spans="1:7" ht="12.75" customHeight="1" x14ac:dyDescent="0.2">
      <c r="A21" s="44" t="s">
        <v>24</v>
      </c>
      <c r="B21" s="45"/>
      <c r="C21" s="45"/>
      <c r="D21" s="45"/>
      <c r="E21" s="26">
        <v>86406</v>
      </c>
    </row>
    <row r="22" spans="1:7" ht="12.75" x14ac:dyDescent="0.2">
      <c r="A22" s="44" t="s">
        <v>25</v>
      </c>
      <c r="B22" s="45"/>
      <c r="C22" s="45"/>
      <c r="D22" s="45"/>
      <c r="E22" s="26">
        <v>12125</v>
      </c>
      <c r="F22" s="31"/>
      <c r="G22" s="31"/>
    </row>
    <row r="23" spans="1:7" ht="12.75" x14ac:dyDescent="0.2">
      <c r="A23" s="46" t="s">
        <v>26</v>
      </c>
      <c r="B23" s="47"/>
      <c r="C23" s="47"/>
      <c r="D23" s="47"/>
      <c r="E23" s="26">
        <v>2536</v>
      </c>
    </row>
    <row r="24" spans="1:7" ht="12.75" x14ac:dyDescent="0.2">
      <c r="A24" s="46" t="s">
        <v>27</v>
      </c>
      <c r="B24" s="47"/>
      <c r="C24" s="47"/>
      <c r="D24" s="47"/>
      <c r="E24" s="26">
        <v>714</v>
      </c>
    </row>
    <row r="25" spans="1:7" ht="12.75" x14ac:dyDescent="0.2">
      <c r="A25" s="46" t="s">
        <v>28</v>
      </c>
      <c r="B25" s="47"/>
      <c r="C25" s="47"/>
      <c r="D25" s="47"/>
      <c r="E25" s="26">
        <v>415</v>
      </c>
    </row>
    <row r="26" spans="1:7" ht="12.75" x14ac:dyDescent="0.2">
      <c r="A26" s="46" t="s">
        <v>29</v>
      </c>
      <c r="B26" s="47"/>
      <c r="C26" s="47"/>
      <c r="D26" s="47"/>
      <c r="E26" s="26">
        <v>5300</v>
      </c>
    </row>
    <row r="27" spans="1:7" ht="12.75" x14ac:dyDescent="0.2">
      <c r="A27" s="46" t="s">
        <v>30</v>
      </c>
      <c r="B27" s="47"/>
      <c r="C27" s="47"/>
      <c r="D27" s="47"/>
      <c r="E27" s="26">
        <v>453</v>
      </c>
    </row>
    <row r="28" spans="1:7" ht="12.75" x14ac:dyDescent="0.2">
      <c r="A28" s="46" t="s">
        <v>31</v>
      </c>
      <c r="B28" s="47"/>
      <c r="C28" s="47"/>
      <c r="D28" s="47"/>
      <c r="E28" s="26">
        <v>1212</v>
      </c>
    </row>
    <row r="29" spans="1:7" ht="12.75" x14ac:dyDescent="0.2">
      <c r="A29" s="46" t="s">
        <v>32</v>
      </c>
      <c r="B29" s="47"/>
      <c r="C29" s="47"/>
      <c r="D29" s="47"/>
      <c r="E29" s="26">
        <v>1335</v>
      </c>
    </row>
    <row r="30" spans="1:7" ht="12.75" customHeight="1" x14ac:dyDescent="0.2">
      <c r="A30" s="46" t="s">
        <v>33</v>
      </c>
      <c r="B30" s="47"/>
      <c r="C30" s="47"/>
      <c r="D30" s="47"/>
      <c r="E30" s="26">
        <v>20</v>
      </c>
    </row>
    <row r="31" spans="1:7" ht="12.75" x14ac:dyDescent="0.2">
      <c r="A31" s="46" t="s">
        <v>34</v>
      </c>
      <c r="B31" s="47"/>
      <c r="C31" s="47"/>
      <c r="D31" s="47"/>
      <c r="E31" s="26">
        <v>140</v>
      </c>
    </row>
    <row r="32" spans="1:7" ht="12.75" x14ac:dyDescent="0.2">
      <c r="A32" s="48" t="s">
        <v>35</v>
      </c>
      <c r="B32" s="49"/>
      <c r="C32" s="49"/>
      <c r="D32" s="49"/>
      <c r="E32" s="41">
        <f>SUM(E33:E34)</f>
        <v>45997</v>
      </c>
    </row>
    <row r="33" spans="1:6" ht="12.75" x14ac:dyDescent="0.2">
      <c r="A33" s="42" t="s">
        <v>36</v>
      </c>
      <c r="B33" s="43"/>
      <c r="C33" s="43"/>
      <c r="D33" s="43"/>
      <c r="E33" s="50">
        <v>25964</v>
      </c>
    </row>
    <row r="34" spans="1:6" ht="12.75" x14ac:dyDescent="0.2">
      <c r="A34" s="42" t="s">
        <v>37</v>
      </c>
      <c r="B34" s="43"/>
      <c r="C34" s="43"/>
      <c r="D34" s="43"/>
      <c r="E34" s="50">
        <v>20033</v>
      </c>
    </row>
    <row r="35" spans="1:6" ht="12.75" x14ac:dyDescent="0.2">
      <c r="A35" s="38" t="s">
        <v>38</v>
      </c>
      <c r="B35" s="39"/>
      <c r="C35" s="39"/>
      <c r="D35" s="39"/>
      <c r="E35" s="41">
        <f>SUM(E36)</f>
        <v>6000</v>
      </c>
      <c r="F35" s="31"/>
    </row>
    <row r="36" spans="1:6" ht="12.95" customHeight="1" thickBot="1" x14ac:dyDescent="0.25">
      <c r="A36" s="51" t="s">
        <v>39</v>
      </c>
      <c r="B36" s="52"/>
      <c r="C36" s="52"/>
      <c r="D36" s="52"/>
      <c r="E36" s="53">
        <v>6000</v>
      </c>
      <c r="F36" s="31"/>
    </row>
    <row r="37" spans="1:6" ht="13.5" thickBot="1" x14ac:dyDescent="0.25">
      <c r="A37" s="35" t="s">
        <v>40</v>
      </c>
      <c r="B37" s="36"/>
      <c r="C37" s="36"/>
      <c r="D37" s="36"/>
      <c r="E37" s="37">
        <f>SUM(E19+E32+E35)</f>
        <v>158357</v>
      </c>
      <c r="F37" s="31"/>
    </row>
    <row r="38" spans="1:6" ht="13.5" thickBot="1" x14ac:dyDescent="0.25">
      <c r="A38" s="54" t="s">
        <v>41</v>
      </c>
      <c r="B38" s="55"/>
      <c r="C38" s="55"/>
      <c r="D38" s="55"/>
      <c r="E38" s="56">
        <f>SUM(E12+E17-E19-E32-E35)</f>
        <v>23968</v>
      </c>
      <c r="F38" s="31"/>
    </row>
    <row r="39" spans="1:6" ht="12.75" x14ac:dyDescent="0.2">
      <c r="A39" s="4"/>
      <c r="B39" s="4"/>
      <c r="C39" s="4"/>
      <c r="D39" s="4"/>
      <c r="E39" s="57"/>
      <c r="F39" s="31"/>
    </row>
    <row r="40" spans="1:6" ht="12.75" x14ac:dyDescent="0.2">
      <c r="A40" s="9" t="s">
        <v>42</v>
      </c>
      <c r="B40" s="58" t="s">
        <v>43</v>
      </c>
      <c r="C40" s="59"/>
      <c r="D40" s="59"/>
      <c r="E40" s="59"/>
      <c r="F40" s="31"/>
    </row>
    <row r="41" spans="1:6" ht="12.75" x14ac:dyDescent="0.2">
      <c r="A41" s="4"/>
      <c r="B41" s="4"/>
      <c r="C41" s="60"/>
      <c r="D41" s="60"/>
      <c r="E41" s="61"/>
      <c r="F41" s="31"/>
    </row>
    <row r="42" spans="1:6" ht="12.75" x14ac:dyDescent="0.2">
      <c r="A42" s="9" t="s">
        <v>44</v>
      </c>
      <c r="B42" s="9"/>
      <c r="C42" s="62" t="s">
        <v>45</v>
      </c>
      <c r="D42" s="63"/>
      <c r="E42" s="63"/>
      <c r="F42" s="31"/>
    </row>
  </sheetData>
  <mergeCells count="38">
    <mergeCell ref="C42:E42"/>
    <mergeCell ref="A35:D35"/>
    <mergeCell ref="A36:D36"/>
    <mergeCell ref="A37:D37"/>
    <mergeCell ref="A38:D38"/>
    <mergeCell ref="B40:E40"/>
    <mergeCell ref="C41:D41"/>
    <mergeCell ref="A29:D29"/>
    <mergeCell ref="A30:D30"/>
    <mergeCell ref="A31:D31"/>
    <mergeCell ref="A32:D32"/>
    <mergeCell ref="A33:D33"/>
    <mergeCell ref="A34:D34"/>
    <mergeCell ref="A23:D23"/>
    <mergeCell ref="A24:D24"/>
    <mergeCell ref="A25:D25"/>
    <mergeCell ref="A26:D26"/>
    <mergeCell ref="A27:D27"/>
    <mergeCell ref="A28:D28"/>
    <mergeCell ref="A17:D17"/>
    <mergeCell ref="A18:D18"/>
    <mergeCell ref="A19:D19"/>
    <mergeCell ref="A20:D20"/>
    <mergeCell ref="A21:D21"/>
    <mergeCell ref="A22:D22"/>
    <mergeCell ref="A12:D12"/>
    <mergeCell ref="A13:D13"/>
    <mergeCell ref="A14:D14"/>
    <mergeCell ref="A15:D15"/>
    <mergeCell ref="A16:D16"/>
    <mergeCell ref="A1:E1"/>
    <mergeCell ref="A2:E2"/>
    <mergeCell ref="B4:E4"/>
    <mergeCell ref="C5:E5"/>
    <mergeCell ref="C7:E7"/>
    <mergeCell ref="A10:D10"/>
    <mergeCell ref="E10:E11"/>
    <mergeCell ref="A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1" zoomScale="85" zoomScaleNormal="85" workbookViewId="0">
      <selection activeCell="E9" sqref="E9"/>
    </sheetView>
  </sheetViews>
  <sheetFormatPr defaultRowHeight="12.75" x14ac:dyDescent="0.2"/>
  <cols>
    <col min="1" max="1" width="58.140625" style="74" customWidth="1"/>
    <col min="2" max="2" width="25.28515625" style="74" customWidth="1"/>
    <col min="3" max="3" width="10.85546875" style="73" bestFit="1" customWidth="1"/>
    <col min="4" max="4" width="4.42578125" style="74" customWidth="1"/>
    <col min="5" max="5" width="14.140625" style="74" customWidth="1"/>
    <col min="6" max="16384" width="9.140625" style="74"/>
  </cols>
  <sheetData>
    <row r="1" spans="1:7" x14ac:dyDescent="0.2">
      <c r="A1" s="72"/>
      <c r="B1" s="72"/>
    </row>
    <row r="2" spans="1:7" x14ac:dyDescent="0.2">
      <c r="A2" s="75" t="s">
        <v>46</v>
      </c>
      <c r="B2" s="76"/>
    </row>
    <row r="3" spans="1:7" s="78" customFormat="1" x14ac:dyDescent="0.2">
      <c r="A3" s="75" t="s">
        <v>47</v>
      </c>
      <c r="B3" s="77"/>
      <c r="C3" s="73"/>
    </row>
    <row r="4" spans="1:7" x14ac:dyDescent="0.2">
      <c r="A4" s="75" t="s">
        <v>48</v>
      </c>
      <c r="B4" s="76"/>
    </row>
    <row r="5" spans="1:7" s="78" customFormat="1" ht="12.75" customHeight="1" x14ac:dyDescent="0.2">
      <c r="A5" s="75"/>
      <c r="B5" s="77"/>
      <c r="C5" s="73"/>
    </row>
    <row r="6" spans="1:7" x14ac:dyDescent="0.2">
      <c r="A6" s="75" t="s">
        <v>49</v>
      </c>
      <c r="B6" s="76"/>
    </row>
    <row r="7" spans="1:7" s="78" customFormat="1" x14ac:dyDescent="0.2">
      <c r="A7" s="75" t="s">
        <v>50</v>
      </c>
      <c r="B7" s="75"/>
      <c r="C7" s="73"/>
    </row>
    <row r="8" spans="1:7" ht="12.75" customHeight="1" x14ac:dyDescent="0.2">
      <c r="A8" s="75" t="s">
        <v>9</v>
      </c>
      <c r="B8" s="75"/>
    </row>
    <row r="9" spans="1:7" x14ac:dyDescent="0.2">
      <c r="A9" s="75"/>
      <c r="B9" s="75"/>
    </row>
    <row r="10" spans="1:7" x14ac:dyDescent="0.2">
      <c r="A10" s="79" t="s">
        <v>51</v>
      </c>
      <c r="B10" s="79"/>
    </row>
    <row r="11" spans="1:7" x14ac:dyDescent="0.2">
      <c r="A11" s="79" t="s">
        <v>52</v>
      </c>
      <c r="B11" s="79"/>
    </row>
    <row r="12" spans="1:7" ht="13.5" thickBot="1" x14ac:dyDescent="0.25">
      <c r="A12" s="80" t="s">
        <v>53</v>
      </c>
      <c r="B12" s="80"/>
    </row>
    <row r="13" spans="1:7" ht="13.5" thickBot="1" x14ac:dyDescent="0.25">
      <c r="A13" s="81" t="s">
        <v>54</v>
      </c>
      <c r="B13" s="82" t="s">
        <v>12</v>
      </c>
    </row>
    <row r="14" spans="1:7" x14ac:dyDescent="0.2">
      <c r="A14" s="83" t="s">
        <v>14</v>
      </c>
      <c r="B14" s="84">
        <v>23968</v>
      </c>
      <c r="E14" s="85"/>
    </row>
    <row r="15" spans="1:7" x14ac:dyDescent="0.2">
      <c r="A15" s="86" t="s">
        <v>15</v>
      </c>
      <c r="B15" s="87"/>
      <c r="E15" s="88"/>
      <c r="F15" s="88"/>
      <c r="G15" s="88"/>
    </row>
    <row r="16" spans="1:7" x14ac:dyDescent="0.2">
      <c r="A16" s="89" t="s">
        <v>55</v>
      </c>
      <c r="B16" s="140">
        <v>40604</v>
      </c>
      <c r="E16" s="88"/>
      <c r="F16" s="88"/>
      <c r="G16" s="88"/>
    </row>
    <row r="17" spans="1:7" x14ac:dyDescent="0.2">
      <c r="A17" s="89" t="s">
        <v>56</v>
      </c>
      <c r="B17" s="140">
        <v>8326</v>
      </c>
      <c r="E17" s="88"/>
      <c r="F17" s="88"/>
      <c r="G17" s="88"/>
    </row>
    <row r="18" spans="1:7" x14ac:dyDescent="0.2">
      <c r="A18" s="89" t="s">
        <v>17</v>
      </c>
      <c r="B18" s="140">
        <v>165982</v>
      </c>
      <c r="E18" s="73"/>
      <c r="F18" s="88"/>
      <c r="G18" s="88"/>
    </row>
    <row r="19" spans="1:7" x14ac:dyDescent="0.2">
      <c r="A19" s="89" t="s">
        <v>18</v>
      </c>
      <c r="B19" s="140">
        <v>2042</v>
      </c>
      <c r="E19" s="88"/>
      <c r="F19" s="88"/>
      <c r="G19" s="88"/>
    </row>
    <row r="20" spans="1:7" x14ac:dyDescent="0.2">
      <c r="A20" s="90" t="s">
        <v>57</v>
      </c>
      <c r="B20" s="91">
        <v>43899</v>
      </c>
    </row>
    <row r="21" spans="1:7" x14ac:dyDescent="0.2">
      <c r="A21" s="92" t="s">
        <v>58</v>
      </c>
      <c r="B21" s="93">
        <f>B20+B15+B16+B17+B18+B19</f>
        <v>260853</v>
      </c>
    </row>
    <row r="22" spans="1:7" x14ac:dyDescent="0.2">
      <c r="A22" s="83" t="s">
        <v>21</v>
      </c>
      <c r="B22" s="84"/>
    </row>
    <row r="23" spans="1:7" x14ac:dyDescent="0.2">
      <c r="A23" s="83" t="s">
        <v>22</v>
      </c>
      <c r="B23" s="94">
        <f>B24+B25+B26</f>
        <v>126435.79944</v>
      </c>
    </row>
    <row r="24" spans="1:7" x14ac:dyDescent="0.2">
      <c r="A24" s="95" t="s">
        <v>59</v>
      </c>
      <c r="B24" s="96">
        <f>'[1]ДДС Расход'!H54</f>
        <v>12254</v>
      </c>
      <c r="E24" s="97"/>
    </row>
    <row r="25" spans="1:7" ht="14.45" customHeight="1" x14ac:dyDescent="0.2">
      <c r="A25" s="95" t="s">
        <v>60</v>
      </c>
      <c r="B25" s="96">
        <f>'[1]ДДС Расход'!H53</f>
        <v>88395.915440000012</v>
      </c>
      <c r="E25" s="97"/>
    </row>
    <row r="26" spans="1:7" x14ac:dyDescent="0.2">
      <c r="A26" s="95" t="s">
        <v>25</v>
      </c>
      <c r="B26" s="96">
        <f>'[1]ДДС Расход'!H52</f>
        <v>25785.883999999998</v>
      </c>
      <c r="E26" s="98"/>
      <c r="F26" s="97"/>
    </row>
    <row r="27" spans="1:7" x14ac:dyDescent="0.2">
      <c r="A27" s="99" t="s">
        <v>26</v>
      </c>
      <c r="B27" s="100">
        <v>6049.884</v>
      </c>
    </row>
    <row r="28" spans="1:7" x14ac:dyDescent="0.2">
      <c r="A28" s="99" t="s">
        <v>27</v>
      </c>
      <c r="B28" s="100">
        <v>2068</v>
      </c>
    </row>
    <row r="29" spans="1:7" x14ac:dyDescent="0.2">
      <c r="A29" s="99" t="s">
        <v>61</v>
      </c>
      <c r="B29" s="100">
        <v>1404</v>
      </c>
    </row>
    <row r="30" spans="1:7" x14ac:dyDescent="0.2">
      <c r="A30" s="99" t="s">
        <v>62</v>
      </c>
      <c r="B30" s="100">
        <v>4364</v>
      </c>
    </row>
    <row r="31" spans="1:7" x14ac:dyDescent="0.2">
      <c r="A31" s="99" t="s">
        <v>30</v>
      </c>
      <c r="B31" s="100">
        <v>981</v>
      </c>
    </row>
    <row r="32" spans="1:7" x14ac:dyDescent="0.2">
      <c r="A32" s="99" t="s">
        <v>31</v>
      </c>
      <c r="B32" s="100">
        <v>799</v>
      </c>
    </row>
    <row r="33" spans="1:5" x14ac:dyDescent="0.2">
      <c r="A33" s="99" t="s">
        <v>32</v>
      </c>
      <c r="B33" s="100">
        <v>747</v>
      </c>
    </row>
    <row r="34" spans="1:5" x14ac:dyDescent="0.2">
      <c r="A34" s="99" t="s">
        <v>63</v>
      </c>
      <c r="B34" s="100">
        <v>3369</v>
      </c>
    </row>
    <row r="35" spans="1:5" x14ac:dyDescent="0.2">
      <c r="A35" s="99" t="s">
        <v>33</v>
      </c>
      <c r="B35" s="100">
        <v>4192</v>
      </c>
    </row>
    <row r="36" spans="1:5" x14ac:dyDescent="0.2">
      <c r="A36" s="99" t="s">
        <v>64</v>
      </c>
      <c r="B36" s="100">
        <v>1812</v>
      </c>
    </row>
    <row r="37" spans="1:5" x14ac:dyDescent="0.2">
      <c r="A37" s="86" t="s">
        <v>65</v>
      </c>
      <c r="B37" s="101">
        <f>B38+B39</f>
        <v>48304.619049999994</v>
      </c>
    </row>
    <row r="38" spans="1:5" x14ac:dyDescent="0.2">
      <c r="A38" s="95" t="s">
        <v>36</v>
      </c>
      <c r="B38" s="100">
        <f>'[1]ДДС Расход'!H56</f>
        <v>36367.830689999995</v>
      </c>
    </row>
    <row r="39" spans="1:5" x14ac:dyDescent="0.2">
      <c r="A39" s="95" t="s">
        <v>37</v>
      </c>
      <c r="B39" s="100">
        <f>'[1]ДДС Расход'!H57</f>
        <v>11936.788359999999</v>
      </c>
    </row>
    <row r="40" spans="1:5" x14ac:dyDescent="0.2">
      <c r="A40" s="92" t="s">
        <v>66</v>
      </c>
      <c r="B40" s="93"/>
    </row>
    <row r="41" spans="1:5" x14ac:dyDescent="0.2">
      <c r="A41" s="95" t="s">
        <v>67</v>
      </c>
      <c r="B41" s="96">
        <v>5433</v>
      </c>
    </row>
    <row r="42" spans="1:5" x14ac:dyDescent="0.2">
      <c r="A42" s="92" t="s">
        <v>40</v>
      </c>
      <c r="B42" s="93">
        <f>B23+B37+B41-1</f>
        <v>180172.41849000001</v>
      </c>
    </row>
    <row r="43" spans="1:5" ht="13.5" thickBot="1" x14ac:dyDescent="0.25">
      <c r="A43" s="102" t="s">
        <v>41</v>
      </c>
      <c r="B43" s="103">
        <f>B14+B21-B42</f>
        <v>104648.58150999999</v>
      </c>
      <c r="E43" s="85"/>
    </row>
    <row r="45" spans="1:5" x14ac:dyDescent="0.2">
      <c r="A45" s="74" t="s">
        <v>88</v>
      </c>
      <c r="B45" s="138" t="s">
        <v>90</v>
      </c>
    </row>
    <row r="46" spans="1:5" x14ac:dyDescent="0.2">
      <c r="B46" s="139"/>
    </row>
    <row r="47" spans="1:5" x14ac:dyDescent="0.2">
      <c r="A47" s="74" t="s">
        <v>89</v>
      </c>
      <c r="B47" s="138" t="s">
        <v>91</v>
      </c>
    </row>
    <row r="48" spans="1:5" x14ac:dyDescent="0.2">
      <c r="B48" s="85"/>
    </row>
  </sheetData>
  <mergeCells count="3">
    <mergeCell ref="A10:B10"/>
    <mergeCell ref="A11:B11"/>
    <mergeCell ref="A12:B1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25" zoomScale="85" zoomScaleNormal="85" workbookViewId="0">
      <selection activeCell="B45" sqref="B45:E46"/>
    </sheetView>
  </sheetViews>
  <sheetFormatPr defaultRowHeight="11.25" x14ac:dyDescent="0.2"/>
  <cols>
    <col min="1" max="1" width="12.42578125" style="2" customWidth="1"/>
    <col min="2" max="2" width="12" style="2" customWidth="1"/>
    <col min="3" max="3" width="9.140625" style="2"/>
    <col min="4" max="4" width="31.28515625" style="2" customWidth="1"/>
    <col min="5" max="5" width="23.7109375" style="2" customWidth="1"/>
    <col min="6" max="6" width="10.42578125" style="2" bestFit="1" customWidth="1"/>
    <col min="7" max="7" width="8.28515625" style="2" customWidth="1"/>
    <col min="8" max="8" width="21.42578125" style="2" customWidth="1"/>
    <col min="9" max="9" width="12.85546875" style="2" bestFit="1" customWidth="1"/>
    <col min="10" max="16384" width="9.140625" style="2"/>
  </cols>
  <sheetData>
    <row r="1" spans="1:8" ht="12.75" x14ac:dyDescent="0.2">
      <c r="A1" s="1" t="s">
        <v>0</v>
      </c>
      <c r="B1" s="1"/>
      <c r="C1" s="1"/>
      <c r="D1" s="1"/>
      <c r="E1" s="1"/>
    </row>
    <row r="2" spans="1:8" ht="12.75" x14ac:dyDescent="0.2">
      <c r="A2" s="3" t="s">
        <v>68</v>
      </c>
      <c r="B2" s="3"/>
      <c r="C2" s="3"/>
      <c r="D2" s="3"/>
      <c r="E2" s="3"/>
    </row>
    <row r="3" spans="1:8" ht="12.75" x14ac:dyDescent="0.2">
      <c r="A3" s="4"/>
      <c r="B3" s="4"/>
      <c r="C3" s="4"/>
      <c r="D3" s="5"/>
      <c r="E3" s="6"/>
    </row>
    <row r="4" spans="1:8" ht="12.75" x14ac:dyDescent="0.2">
      <c r="A4" s="4" t="s">
        <v>2</v>
      </c>
      <c r="B4" s="7" t="s">
        <v>3</v>
      </c>
      <c r="C4" s="7"/>
      <c r="D4" s="7"/>
      <c r="E4" s="7"/>
    </row>
    <row r="5" spans="1:8" ht="12.75" x14ac:dyDescent="0.2">
      <c r="A5" s="4" t="s">
        <v>4</v>
      </c>
      <c r="B5" s="4"/>
      <c r="C5" s="8" t="s">
        <v>5</v>
      </c>
      <c r="D5" s="8"/>
      <c r="E5" s="8"/>
    </row>
    <row r="6" spans="1:8" ht="12.75" x14ac:dyDescent="0.2">
      <c r="A6" s="4" t="s">
        <v>6</v>
      </c>
      <c r="B6" s="4"/>
      <c r="C6" s="4"/>
      <c r="D6" s="9"/>
      <c r="E6" s="10"/>
    </row>
    <row r="7" spans="1:8" ht="24.75" customHeight="1" x14ac:dyDescent="0.2">
      <c r="A7" s="11" t="s">
        <v>7</v>
      </c>
      <c r="B7" s="11"/>
      <c r="C7" s="12" t="s">
        <v>8</v>
      </c>
      <c r="D7" s="12"/>
      <c r="E7" s="12"/>
    </row>
    <row r="8" spans="1:8" ht="12.75" x14ac:dyDescent="0.2">
      <c r="A8" s="11"/>
      <c r="B8" s="11"/>
      <c r="C8" s="13"/>
      <c r="D8" s="13" t="s">
        <v>9</v>
      </c>
      <c r="E8" s="13"/>
    </row>
    <row r="9" spans="1:8" ht="14.25" thickBot="1" x14ac:dyDescent="0.3">
      <c r="A9" s="4"/>
      <c r="B9" s="4"/>
      <c r="C9" s="4"/>
      <c r="D9" s="4"/>
      <c r="E9" s="14" t="s">
        <v>10</v>
      </c>
    </row>
    <row r="10" spans="1:8" ht="12.75" x14ac:dyDescent="0.2">
      <c r="A10" s="15" t="s">
        <v>11</v>
      </c>
      <c r="B10" s="16"/>
      <c r="C10" s="16"/>
      <c r="D10" s="16"/>
      <c r="E10" s="17" t="s">
        <v>12</v>
      </c>
    </row>
    <row r="11" spans="1:8" ht="13.5" thickBot="1" x14ac:dyDescent="0.25">
      <c r="A11" s="18" t="s">
        <v>13</v>
      </c>
      <c r="B11" s="19"/>
      <c r="C11" s="19"/>
      <c r="D11" s="19"/>
      <c r="E11" s="20"/>
    </row>
    <row r="12" spans="1:8" ht="12.75" x14ac:dyDescent="0.2">
      <c r="A12" s="21" t="s">
        <v>14</v>
      </c>
      <c r="B12" s="22"/>
      <c r="C12" s="22"/>
      <c r="D12" s="22"/>
      <c r="E12" s="23">
        <v>104649</v>
      </c>
    </row>
    <row r="13" spans="1:8" ht="12.75" x14ac:dyDescent="0.2">
      <c r="A13" s="24" t="s">
        <v>15</v>
      </c>
      <c r="B13" s="25"/>
      <c r="C13" s="25"/>
      <c r="D13" s="25"/>
      <c r="E13" s="26"/>
    </row>
    <row r="14" spans="1:8" ht="12.75" x14ac:dyDescent="0.2">
      <c r="A14" s="27" t="s">
        <v>69</v>
      </c>
      <c r="B14" s="28"/>
      <c r="C14" s="28"/>
      <c r="D14" s="28"/>
      <c r="E14" s="29">
        <v>53744</v>
      </c>
      <c r="F14" s="30"/>
      <c r="G14" s="31"/>
    </row>
    <row r="15" spans="1:8" ht="12.75" x14ac:dyDescent="0.2">
      <c r="A15" s="27" t="s">
        <v>56</v>
      </c>
      <c r="B15" s="28"/>
      <c r="C15" s="28"/>
      <c r="D15" s="28"/>
      <c r="E15" s="32">
        <v>15494</v>
      </c>
      <c r="F15" s="31"/>
      <c r="H15" s="31"/>
    </row>
    <row r="16" spans="1:8" ht="12.75" x14ac:dyDescent="0.2">
      <c r="A16" s="27" t="s">
        <v>17</v>
      </c>
      <c r="B16" s="28"/>
      <c r="C16" s="28"/>
      <c r="D16" s="28"/>
      <c r="E16" s="32">
        <v>138499</v>
      </c>
    </row>
    <row r="17" spans="1:7" ht="12.75" x14ac:dyDescent="0.2">
      <c r="A17" s="27" t="s">
        <v>18</v>
      </c>
      <c r="B17" s="28"/>
      <c r="C17" s="28"/>
      <c r="D17" s="28"/>
      <c r="E17" s="32">
        <v>82620</v>
      </c>
    </row>
    <row r="18" spans="1:7" ht="13.5" thickBot="1" x14ac:dyDescent="0.25">
      <c r="A18" s="33" t="s">
        <v>19</v>
      </c>
      <c r="B18" s="34"/>
      <c r="C18" s="34"/>
      <c r="D18" s="34"/>
      <c r="E18" s="32">
        <v>40447</v>
      </c>
    </row>
    <row r="19" spans="1:7" ht="13.5" thickBot="1" x14ac:dyDescent="0.25">
      <c r="A19" s="35" t="s">
        <v>20</v>
      </c>
      <c r="B19" s="36"/>
      <c r="C19" s="36"/>
      <c r="D19" s="36"/>
      <c r="E19" s="37">
        <f>SUM(E14:E18)</f>
        <v>330804</v>
      </c>
    </row>
    <row r="20" spans="1:7" ht="12.75" x14ac:dyDescent="0.2">
      <c r="A20" s="38" t="s">
        <v>21</v>
      </c>
      <c r="B20" s="39"/>
      <c r="C20" s="39"/>
      <c r="D20" s="39"/>
      <c r="E20" s="40"/>
    </row>
    <row r="21" spans="1:7" ht="12.75" x14ac:dyDescent="0.2">
      <c r="A21" s="24" t="s">
        <v>22</v>
      </c>
      <c r="B21" s="25"/>
      <c r="C21" s="25"/>
      <c r="D21" s="25"/>
      <c r="E21" s="41">
        <f>SUM(E22:E24)</f>
        <v>159061</v>
      </c>
    </row>
    <row r="22" spans="1:7" ht="12.75" x14ac:dyDescent="0.2">
      <c r="A22" s="42" t="s">
        <v>23</v>
      </c>
      <c r="B22" s="43"/>
      <c r="C22" s="43"/>
      <c r="D22" s="43"/>
      <c r="E22" s="26">
        <v>13069</v>
      </c>
    </row>
    <row r="23" spans="1:7" ht="12.75" customHeight="1" x14ac:dyDescent="0.2">
      <c r="A23" s="44" t="s">
        <v>70</v>
      </c>
      <c r="B23" s="45"/>
      <c r="C23" s="45"/>
      <c r="D23" s="45"/>
      <c r="E23" s="26">
        <v>101105</v>
      </c>
    </row>
    <row r="24" spans="1:7" ht="12.75" x14ac:dyDescent="0.2">
      <c r="A24" s="44" t="s">
        <v>25</v>
      </c>
      <c r="B24" s="45"/>
      <c r="C24" s="45"/>
      <c r="D24" s="45"/>
      <c r="E24" s="26">
        <f>SUM(E25:E36)</f>
        <v>44887</v>
      </c>
      <c r="G24" s="31"/>
    </row>
    <row r="25" spans="1:7" ht="12.75" x14ac:dyDescent="0.2">
      <c r="A25" s="46" t="s">
        <v>26</v>
      </c>
      <c r="B25" s="47"/>
      <c r="C25" s="47"/>
      <c r="D25" s="47"/>
      <c r="E25" s="26">
        <v>5217</v>
      </c>
    </row>
    <row r="26" spans="1:7" ht="12.75" x14ac:dyDescent="0.2">
      <c r="A26" s="46" t="s">
        <v>71</v>
      </c>
      <c r="B26" s="47"/>
      <c r="C26" s="47"/>
      <c r="D26" s="47"/>
      <c r="E26" s="26">
        <v>5073</v>
      </c>
    </row>
    <row r="27" spans="1:7" ht="12.75" x14ac:dyDescent="0.2">
      <c r="A27" s="46" t="s">
        <v>61</v>
      </c>
      <c r="B27" s="47"/>
      <c r="C27" s="47"/>
      <c r="D27" s="47"/>
      <c r="E27" s="26">
        <v>1476</v>
      </c>
    </row>
    <row r="28" spans="1:7" ht="12.75" x14ac:dyDescent="0.2">
      <c r="A28" s="46" t="s">
        <v>72</v>
      </c>
      <c r="B28" s="47"/>
      <c r="C28" s="47"/>
      <c r="D28" s="47"/>
      <c r="E28" s="26">
        <v>4125</v>
      </c>
    </row>
    <row r="29" spans="1:7" ht="12.75" x14ac:dyDescent="0.2">
      <c r="A29" s="46" t="s">
        <v>62</v>
      </c>
      <c r="B29" s="47"/>
      <c r="C29" s="47"/>
      <c r="D29" s="47"/>
      <c r="E29" s="26">
        <v>10446</v>
      </c>
    </row>
    <row r="30" spans="1:7" ht="12.75" x14ac:dyDescent="0.2">
      <c r="A30" s="46" t="s">
        <v>73</v>
      </c>
      <c r="B30" s="47"/>
      <c r="C30" s="47"/>
      <c r="D30" s="47"/>
      <c r="E30" s="26">
        <v>2474</v>
      </c>
    </row>
    <row r="31" spans="1:7" ht="12.75" x14ac:dyDescent="0.2">
      <c r="A31" s="46" t="s">
        <v>30</v>
      </c>
      <c r="B31" s="47"/>
      <c r="C31" s="47"/>
      <c r="D31" s="47"/>
      <c r="E31" s="26">
        <v>1388</v>
      </c>
    </row>
    <row r="32" spans="1:7" ht="12.75" x14ac:dyDescent="0.2">
      <c r="A32" s="46" t="s">
        <v>31</v>
      </c>
      <c r="B32" s="47"/>
      <c r="C32" s="47"/>
      <c r="D32" s="47"/>
      <c r="E32" s="26">
        <v>2070</v>
      </c>
    </row>
    <row r="33" spans="1:9" ht="12.75" x14ac:dyDescent="0.2">
      <c r="A33" s="46" t="s">
        <v>32</v>
      </c>
      <c r="B33" s="47"/>
      <c r="C33" s="47"/>
      <c r="D33" s="47"/>
      <c r="E33" s="26">
        <v>2762</v>
      </c>
    </row>
    <row r="34" spans="1:9" ht="12.75" x14ac:dyDescent="0.2">
      <c r="A34" s="46" t="s">
        <v>63</v>
      </c>
      <c r="B34" s="47"/>
      <c r="C34" s="47"/>
      <c r="D34" s="47"/>
      <c r="E34" s="26">
        <v>3555</v>
      </c>
    </row>
    <row r="35" spans="1:9" ht="12.75" x14ac:dyDescent="0.2">
      <c r="A35" s="46" t="s">
        <v>33</v>
      </c>
      <c r="B35" s="47"/>
      <c r="C35" s="47"/>
      <c r="D35" s="47"/>
      <c r="E35" s="26">
        <v>2982</v>
      </c>
    </row>
    <row r="36" spans="1:9" ht="12.75" x14ac:dyDescent="0.2">
      <c r="A36" s="46" t="s">
        <v>64</v>
      </c>
      <c r="B36" s="47"/>
      <c r="C36" s="47"/>
      <c r="D36" s="47"/>
      <c r="E36" s="26">
        <v>3319</v>
      </c>
      <c r="H36" s="64"/>
      <c r="I36" s="65"/>
    </row>
    <row r="37" spans="1:9" ht="12.75" x14ac:dyDescent="0.2">
      <c r="A37" s="48" t="s">
        <v>35</v>
      </c>
      <c r="B37" s="49"/>
      <c r="C37" s="49"/>
      <c r="D37" s="49"/>
      <c r="E37" s="41">
        <f>SUM(E38:E39)</f>
        <v>111279</v>
      </c>
      <c r="F37" s="31"/>
    </row>
    <row r="38" spans="1:9" ht="12.95" customHeight="1" x14ac:dyDescent="0.2">
      <c r="A38" s="42" t="s">
        <v>36</v>
      </c>
      <c r="B38" s="43"/>
      <c r="C38" s="43"/>
      <c r="D38" s="43"/>
      <c r="E38" s="50">
        <v>69191</v>
      </c>
      <c r="F38" s="31"/>
    </row>
    <row r="39" spans="1:9" ht="12.75" x14ac:dyDescent="0.2">
      <c r="A39" s="42" t="s">
        <v>37</v>
      </c>
      <c r="B39" s="43"/>
      <c r="C39" s="43"/>
      <c r="D39" s="43"/>
      <c r="E39" s="50">
        <v>42088</v>
      </c>
      <c r="F39" s="31"/>
    </row>
    <row r="40" spans="1:9" ht="12.75" x14ac:dyDescent="0.2">
      <c r="A40" s="38" t="s">
        <v>38</v>
      </c>
      <c r="B40" s="39"/>
      <c r="C40" s="39"/>
      <c r="D40" s="39"/>
      <c r="E40" s="41">
        <f>SUM(E41)</f>
        <v>9658</v>
      </c>
      <c r="F40" s="31"/>
    </row>
    <row r="41" spans="1:9" ht="13.5" thickBot="1" x14ac:dyDescent="0.25">
      <c r="A41" s="51" t="s">
        <v>39</v>
      </c>
      <c r="B41" s="52"/>
      <c r="C41" s="52"/>
      <c r="D41" s="52"/>
      <c r="E41" s="53">
        <v>9658</v>
      </c>
      <c r="F41" s="31"/>
    </row>
    <row r="42" spans="1:9" ht="13.5" thickBot="1" x14ac:dyDescent="0.25">
      <c r="A42" s="35" t="s">
        <v>40</v>
      </c>
      <c r="B42" s="36"/>
      <c r="C42" s="36"/>
      <c r="D42" s="36"/>
      <c r="E42" s="37">
        <f>SUM(E21+E37+E40)</f>
        <v>279998</v>
      </c>
      <c r="F42" s="31"/>
    </row>
    <row r="43" spans="1:9" ht="13.5" thickBot="1" x14ac:dyDescent="0.25">
      <c r="A43" s="54" t="s">
        <v>41</v>
      </c>
      <c r="B43" s="55"/>
      <c r="C43" s="55"/>
      <c r="D43" s="55"/>
      <c r="E43" s="56">
        <f>SUM(E12+E19-E21-E37-E40)</f>
        <v>155455</v>
      </c>
      <c r="F43" s="31"/>
      <c r="G43" s="31"/>
    </row>
    <row r="44" spans="1:9" ht="12.75" x14ac:dyDescent="0.2">
      <c r="A44" s="4"/>
      <c r="B44" s="4"/>
      <c r="C44" s="4"/>
      <c r="D44" s="4"/>
      <c r="E44" s="57"/>
      <c r="F44" s="31"/>
    </row>
    <row r="45" spans="1:9" ht="12.75" x14ac:dyDescent="0.2">
      <c r="A45" s="9" t="s">
        <v>42</v>
      </c>
      <c r="B45" s="58" t="s">
        <v>43</v>
      </c>
      <c r="C45" s="59"/>
      <c r="D45" s="59"/>
      <c r="E45" s="59"/>
    </row>
    <row r="46" spans="1:9" ht="12.75" x14ac:dyDescent="0.2">
      <c r="A46" s="4"/>
      <c r="B46" s="4"/>
      <c r="C46" s="60"/>
      <c r="D46" s="60"/>
      <c r="E46" s="61"/>
    </row>
    <row r="47" spans="1:9" ht="12.75" x14ac:dyDescent="0.2">
      <c r="A47" s="9" t="s">
        <v>44</v>
      </c>
      <c r="B47" s="9"/>
      <c r="C47" s="62" t="s">
        <v>45</v>
      </c>
      <c r="D47" s="63"/>
      <c r="E47" s="63"/>
    </row>
  </sheetData>
  <mergeCells count="43">
    <mergeCell ref="A42:D42"/>
    <mergeCell ref="A43:D43"/>
    <mergeCell ref="B45:E45"/>
    <mergeCell ref="C46:D46"/>
    <mergeCell ref="C47:E47"/>
    <mergeCell ref="A36:D36"/>
    <mergeCell ref="A37:D37"/>
    <mergeCell ref="A38:D38"/>
    <mergeCell ref="A39:D39"/>
    <mergeCell ref="A40:D40"/>
    <mergeCell ref="A41:D41"/>
    <mergeCell ref="A30:D30"/>
    <mergeCell ref="A31:D31"/>
    <mergeCell ref="A32:D32"/>
    <mergeCell ref="A33:D33"/>
    <mergeCell ref="A34:D34"/>
    <mergeCell ref="A35:D35"/>
    <mergeCell ref="A24:D24"/>
    <mergeCell ref="A25:D25"/>
    <mergeCell ref="A26:D26"/>
    <mergeCell ref="A27:D27"/>
    <mergeCell ref="A28:D28"/>
    <mergeCell ref="A29:D29"/>
    <mergeCell ref="A18:D18"/>
    <mergeCell ref="A19:D19"/>
    <mergeCell ref="A20:D20"/>
    <mergeCell ref="A21:D21"/>
    <mergeCell ref="A22:D22"/>
    <mergeCell ref="A23:D23"/>
    <mergeCell ref="A12:D12"/>
    <mergeCell ref="A13:D13"/>
    <mergeCell ref="A14:D14"/>
    <mergeCell ref="A15:D15"/>
    <mergeCell ref="A16:D16"/>
    <mergeCell ref="A17:D17"/>
    <mergeCell ref="A1:E1"/>
    <mergeCell ref="A2:E2"/>
    <mergeCell ref="B4:E4"/>
    <mergeCell ref="C5:E5"/>
    <mergeCell ref="C7:E7"/>
    <mergeCell ref="A10:D10"/>
    <mergeCell ref="E10:E11"/>
    <mergeCell ref="A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tabSelected="1" topLeftCell="A25" zoomScale="85" zoomScaleNormal="85" workbookViewId="0">
      <selection activeCell="N33" sqref="N33"/>
    </sheetView>
  </sheetViews>
  <sheetFormatPr defaultRowHeight="15" x14ac:dyDescent="0.25"/>
  <cols>
    <col min="1" max="1" width="12.28515625" bestFit="1" customWidth="1"/>
    <col min="4" max="4" width="37.28515625" customWidth="1"/>
    <col min="5" max="5" width="10.85546875" bestFit="1" customWidth="1"/>
  </cols>
  <sheetData>
    <row r="2" spans="1:5" x14ac:dyDescent="0.25">
      <c r="A2" s="70" t="s">
        <v>0</v>
      </c>
      <c r="B2" s="70"/>
      <c r="C2" s="70"/>
      <c r="D2" s="70"/>
      <c r="E2" s="70"/>
    </row>
    <row r="3" spans="1:5" x14ac:dyDescent="0.25">
      <c r="A3" s="70" t="s">
        <v>74</v>
      </c>
      <c r="B3" s="70"/>
      <c r="C3" s="70"/>
      <c r="D3" s="70"/>
      <c r="E3" s="70"/>
    </row>
    <row r="4" spans="1:5" x14ac:dyDescent="0.25">
      <c r="A4" s="66"/>
      <c r="B4" s="66"/>
      <c r="C4" s="66"/>
      <c r="D4" s="66"/>
      <c r="E4" s="67"/>
    </row>
    <row r="5" spans="1:5" ht="25.5" customHeight="1" x14ac:dyDescent="0.25">
      <c r="A5" s="67" t="s">
        <v>2</v>
      </c>
      <c r="B5" s="7" t="s">
        <v>3</v>
      </c>
      <c r="C5" s="7"/>
      <c r="D5" s="7"/>
      <c r="E5" s="7"/>
    </row>
    <row r="6" spans="1:5" x14ac:dyDescent="0.25">
      <c r="A6" s="71" t="s">
        <v>4</v>
      </c>
      <c r="B6" s="71"/>
      <c r="C6" s="8" t="s">
        <v>5</v>
      </c>
      <c r="D6" s="8"/>
      <c r="E6" s="8"/>
    </row>
    <row r="7" spans="1:5" x14ac:dyDescent="0.25">
      <c r="A7" s="71" t="s">
        <v>6</v>
      </c>
      <c r="B7" s="71"/>
      <c r="C7" s="71"/>
      <c r="D7" s="71"/>
    </row>
    <row r="8" spans="1:5" ht="38.25" customHeight="1" x14ac:dyDescent="0.25">
      <c r="A8" s="71" t="s">
        <v>7</v>
      </c>
      <c r="B8" s="71"/>
      <c r="C8" s="12" t="s">
        <v>8</v>
      </c>
      <c r="D8" s="12"/>
      <c r="E8" s="12"/>
    </row>
    <row r="9" spans="1:5" x14ac:dyDescent="0.25">
      <c r="A9" s="67"/>
      <c r="B9" s="67"/>
      <c r="C9" s="68"/>
      <c r="D9" s="68" t="s">
        <v>9</v>
      </c>
      <c r="E9" s="68"/>
    </row>
    <row r="10" spans="1:5" ht="15.75" thickBot="1" x14ac:dyDescent="0.3">
      <c r="A10" s="66"/>
      <c r="B10" s="66"/>
      <c r="C10" s="66"/>
      <c r="D10" s="66"/>
      <c r="E10" s="69" t="s">
        <v>10</v>
      </c>
    </row>
    <row r="11" spans="1:5" x14ac:dyDescent="0.25">
      <c r="A11" s="118" t="s">
        <v>11</v>
      </c>
      <c r="B11" s="119"/>
      <c r="C11" s="119"/>
      <c r="D11" s="119"/>
      <c r="E11" s="120" t="s">
        <v>12</v>
      </c>
    </row>
    <row r="12" spans="1:5" ht="15.75" thickBot="1" x14ac:dyDescent="0.3">
      <c r="A12" s="121" t="s">
        <v>13</v>
      </c>
      <c r="B12" s="122"/>
      <c r="C12" s="122"/>
      <c r="D12" s="122"/>
      <c r="E12" s="123"/>
    </row>
    <row r="13" spans="1:5" x14ac:dyDescent="0.25">
      <c r="A13" s="116" t="s">
        <v>14</v>
      </c>
      <c r="B13" s="116"/>
      <c r="C13" s="116"/>
      <c r="D13" s="116"/>
      <c r="E13" s="117">
        <v>155455</v>
      </c>
    </row>
    <row r="14" spans="1:5" x14ac:dyDescent="0.25">
      <c r="A14" s="105" t="s">
        <v>15</v>
      </c>
      <c r="B14" s="105"/>
      <c r="C14" s="105"/>
      <c r="D14" s="105"/>
      <c r="E14" s="106"/>
    </row>
    <row r="15" spans="1:5" ht="25.5" customHeight="1" x14ac:dyDescent="0.25">
      <c r="A15" s="107" t="s">
        <v>75</v>
      </c>
      <c r="B15" s="107"/>
      <c r="C15" s="107"/>
      <c r="D15" s="107"/>
      <c r="E15" s="108">
        <v>65925</v>
      </c>
    </row>
    <row r="16" spans="1:5" ht="25.5" customHeight="1" x14ac:dyDescent="0.25">
      <c r="A16" s="109" t="s">
        <v>76</v>
      </c>
      <c r="B16" s="109"/>
      <c r="C16" s="109"/>
      <c r="D16" s="109"/>
      <c r="E16" s="108">
        <v>7073</v>
      </c>
    </row>
    <row r="17" spans="1:5" x14ac:dyDescent="0.25">
      <c r="A17" s="109" t="s">
        <v>56</v>
      </c>
      <c r="B17" s="109"/>
      <c r="C17" s="109"/>
      <c r="D17" s="109"/>
      <c r="E17" s="108">
        <v>38060</v>
      </c>
    </row>
    <row r="18" spans="1:5" x14ac:dyDescent="0.25">
      <c r="A18" s="109" t="s">
        <v>17</v>
      </c>
      <c r="B18" s="109"/>
      <c r="C18" s="109"/>
      <c r="D18" s="109"/>
      <c r="E18" s="108">
        <v>203313</v>
      </c>
    </row>
    <row r="19" spans="1:5" x14ac:dyDescent="0.25">
      <c r="A19" s="109" t="s">
        <v>77</v>
      </c>
      <c r="B19" s="109"/>
      <c r="C19" s="109"/>
      <c r="D19" s="109"/>
      <c r="E19" s="108">
        <v>61155</v>
      </c>
    </row>
    <row r="20" spans="1:5" x14ac:dyDescent="0.25">
      <c r="A20" s="109" t="s">
        <v>18</v>
      </c>
      <c r="B20" s="109"/>
      <c r="C20" s="109"/>
      <c r="D20" s="109"/>
      <c r="E20" s="108">
        <v>60000</v>
      </c>
    </row>
    <row r="21" spans="1:5" ht="25.5" customHeight="1" thickBot="1" x14ac:dyDescent="0.3">
      <c r="A21" s="124" t="s">
        <v>19</v>
      </c>
      <c r="B21" s="124"/>
      <c r="C21" s="124"/>
      <c r="D21" s="124"/>
      <c r="E21" s="125">
        <v>94072</v>
      </c>
    </row>
    <row r="22" spans="1:5" ht="15.75" thickBot="1" x14ac:dyDescent="0.3">
      <c r="A22" s="128" t="s">
        <v>20</v>
      </c>
      <c r="B22" s="129"/>
      <c r="C22" s="129"/>
      <c r="D22" s="129"/>
      <c r="E22" s="130">
        <v>529597</v>
      </c>
    </row>
    <row r="23" spans="1:5" x14ac:dyDescent="0.25">
      <c r="A23" s="126" t="s">
        <v>21</v>
      </c>
      <c r="B23" s="126"/>
      <c r="C23" s="126"/>
      <c r="D23" s="126"/>
      <c r="E23" s="127"/>
    </row>
    <row r="24" spans="1:5" ht="25.5" customHeight="1" x14ac:dyDescent="0.25">
      <c r="A24" s="110" t="s">
        <v>22</v>
      </c>
      <c r="B24" s="110"/>
      <c r="C24" s="110"/>
      <c r="D24" s="110"/>
      <c r="E24" s="111">
        <v>246054</v>
      </c>
    </row>
    <row r="25" spans="1:5" x14ac:dyDescent="0.25">
      <c r="A25" s="112" t="s">
        <v>23</v>
      </c>
      <c r="B25" s="112"/>
      <c r="C25" s="112"/>
      <c r="D25" s="112"/>
      <c r="E25" s="113">
        <v>16381</v>
      </c>
    </row>
    <row r="26" spans="1:5" x14ac:dyDescent="0.25">
      <c r="A26" s="112" t="s">
        <v>78</v>
      </c>
      <c r="B26" s="112"/>
      <c r="C26" s="112"/>
      <c r="D26" s="112"/>
      <c r="E26" s="113">
        <v>109077</v>
      </c>
    </row>
    <row r="27" spans="1:5" x14ac:dyDescent="0.25">
      <c r="A27" s="112" t="s">
        <v>77</v>
      </c>
      <c r="B27" s="112"/>
      <c r="C27" s="112"/>
      <c r="D27" s="112"/>
      <c r="E27" s="113">
        <v>61616</v>
      </c>
    </row>
    <row r="28" spans="1:5" ht="25.5" customHeight="1" x14ac:dyDescent="0.25">
      <c r="A28" s="114" t="s">
        <v>25</v>
      </c>
      <c r="B28" s="114"/>
      <c r="C28" s="114"/>
      <c r="D28" s="114"/>
      <c r="E28" s="113">
        <v>58980</v>
      </c>
    </row>
    <row r="29" spans="1:5" x14ac:dyDescent="0.25">
      <c r="A29" s="115" t="s">
        <v>26</v>
      </c>
      <c r="B29" s="115"/>
      <c r="C29" s="115"/>
      <c r="D29" s="115"/>
      <c r="E29" s="113">
        <v>7354</v>
      </c>
    </row>
    <row r="30" spans="1:5" x14ac:dyDescent="0.25">
      <c r="A30" s="115" t="s">
        <v>79</v>
      </c>
      <c r="B30" s="115"/>
      <c r="C30" s="115"/>
      <c r="D30" s="115"/>
      <c r="E30" s="106">
        <v>743</v>
      </c>
    </row>
    <row r="31" spans="1:5" x14ac:dyDescent="0.25">
      <c r="A31" s="115" t="s">
        <v>61</v>
      </c>
      <c r="B31" s="115"/>
      <c r="C31" s="115"/>
      <c r="D31" s="115"/>
      <c r="E31" s="113">
        <v>1511</v>
      </c>
    </row>
    <row r="32" spans="1:5" x14ac:dyDescent="0.25">
      <c r="A32" s="115" t="s">
        <v>72</v>
      </c>
      <c r="B32" s="115"/>
      <c r="C32" s="115"/>
      <c r="D32" s="115"/>
      <c r="E32" s="113">
        <v>3633</v>
      </c>
    </row>
    <row r="33" spans="1:5" x14ac:dyDescent="0.25">
      <c r="A33" s="115" t="s">
        <v>80</v>
      </c>
      <c r="B33" s="115"/>
      <c r="C33" s="115"/>
      <c r="D33" s="115"/>
      <c r="E33" s="113">
        <v>6793</v>
      </c>
    </row>
    <row r="34" spans="1:5" x14ac:dyDescent="0.25">
      <c r="A34" s="115" t="s">
        <v>73</v>
      </c>
      <c r="B34" s="115"/>
      <c r="C34" s="115"/>
      <c r="D34" s="115"/>
      <c r="E34" s="113">
        <v>2795</v>
      </c>
    </row>
    <row r="35" spans="1:5" x14ac:dyDescent="0.25">
      <c r="A35" s="115" t="s">
        <v>30</v>
      </c>
      <c r="B35" s="115"/>
      <c r="C35" s="115"/>
      <c r="D35" s="115"/>
      <c r="E35" s="113">
        <v>2660</v>
      </c>
    </row>
    <row r="36" spans="1:5" x14ac:dyDescent="0.25">
      <c r="A36" s="115" t="s">
        <v>31</v>
      </c>
      <c r="B36" s="115"/>
      <c r="C36" s="115"/>
      <c r="D36" s="115"/>
      <c r="E36" s="113">
        <v>2842</v>
      </c>
    </row>
    <row r="37" spans="1:5" x14ac:dyDescent="0.25">
      <c r="A37" s="115" t="s">
        <v>32</v>
      </c>
      <c r="B37" s="115"/>
      <c r="C37" s="115"/>
      <c r="D37" s="115"/>
      <c r="E37" s="113">
        <v>2609</v>
      </c>
    </row>
    <row r="38" spans="1:5" x14ac:dyDescent="0.25">
      <c r="A38" s="115" t="s">
        <v>81</v>
      </c>
      <c r="B38" s="115"/>
      <c r="C38" s="115"/>
      <c r="D38" s="115"/>
      <c r="E38" s="113">
        <v>28040</v>
      </c>
    </row>
    <row r="39" spans="1:5" x14ac:dyDescent="0.25">
      <c r="A39" s="105" t="s">
        <v>82</v>
      </c>
      <c r="B39" s="105"/>
      <c r="C39" s="105"/>
      <c r="D39" s="105"/>
      <c r="E39" s="104">
        <v>120797</v>
      </c>
    </row>
    <row r="40" spans="1:5" ht="15.75" thickBot="1" x14ac:dyDescent="0.3">
      <c r="A40" s="107" t="s">
        <v>85</v>
      </c>
      <c r="B40" s="107"/>
      <c r="C40" s="107"/>
      <c r="D40" s="107"/>
      <c r="E40" s="134">
        <v>17309</v>
      </c>
    </row>
    <row r="41" spans="1:5" ht="15.75" thickBot="1" x14ac:dyDescent="0.3">
      <c r="A41" s="131" t="s">
        <v>40</v>
      </c>
      <c r="B41" s="132"/>
      <c r="C41" s="132"/>
      <c r="D41" s="132"/>
      <c r="E41" s="133">
        <v>384160</v>
      </c>
    </row>
    <row r="42" spans="1:5" ht="15.75" thickBot="1" x14ac:dyDescent="0.3">
      <c r="A42" s="131" t="s">
        <v>41</v>
      </c>
      <c r="B42" s="132"/>
      <c r="C42" s="132"/>
      <c r="D42" s="132"/>
      <c r="E42" s="133">
        <v>300892</v>
      </c>
    </row>
    <row r="43" spans="1:5" x14ac:dyDescent="0.25">
      <c r="A43" s="66"/>
      <c r="B43" s="66"/>
      <c r="C43" s="66"/>
      <c r="D43" s="66"/>
      <c r="E43" s="66"/>
    </row>
    <row r="44" spans="1:5" x14ac:dyDescent="0.25">
      <c r="A44" s="67" t="s">
        <v>42</v>
      </c>
      <c r="B44" s="58" t="s">
        <v>83</v>
      </c>
      <c r="C44" s="59"/>
      <c r="D44" s="59"/>
      <c r="E44" s="59"/>
    </row>
    <row r="45" spans="1:5" x14ac:dyDescent="0.25">
      <c r="A45" s="66"/>
      <c r="B45" s="66"/>
      <c r="C45" s="136"/>
      <c r="D45" s="136"/>
      <c r="E45" s="137"/>
    </row>
    <row r="46" spans="1:5" x14ac:dyDescent="0.25">
      <c r="A46" s="71" t="s">
        <v>44</v>
      </c>
      <c r="B46" s="71"/>
      <c r="C46" s="135" t="s">
        <v>84</v>
      </c>
      <c r="D46" s="135"/>
      <c r="E46" s="135"/>
    </row>
  </sheetData>
  <mergeCells count="45">
    <mergeCell ref="A42:D42"/>
    <mergeCell ref="B44:E44"/>
    <mergeCell ref="C45:D45"/>
    <mergeCell ref="A46:B46"/>
    <mergeCell ref="C46:E46"/>
    <mergeCell ref="A38:D38"/>
    <mergeCell ref="A39:D39"/>
    <mergeCell ref="A40:D40"/>
    <mergeCell ref="A41:D41"/>
    <mergeCell ref="A32:D32"/>
    <mergeCell ref="A33:D33"/>
    <mergeCell ref="A34:D34"/>
    <mergeCell ref="A35:D35"/>
    <mergeCell ref="A36:D36"/>
    <mergeCell ref="A37:D37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A14:D14"/>
    <mergeCell ref="A15:D15"/>
    <mergeCell ref="A16:D16"/>
    <mergeCell ref="A17:D17"/>
    <mergeCell ref="A18:D18"/>
    <mergeCell ref="A19:D19"/>
    <mergeCell ref="A8:B8"/>
    <mergeCell ref="C8:E8"/>
    <mergeCell ref="A11:D11"/>
    <mergeCell ref="E11:E12"/>
    <mergeCell ref="A12:D12"/>
    <mergeCell ref="A13:D13"/>
    <mergeCell ref="A2:E2"/>
    <mergeCell ref="A3:E3"/>
    <mergeCell ref="B5:E5"/>
    <mergeCell ref="A6:B6"/>
    <mergeCell ref="C6:E6"/>
    <mergeCell ref="A7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2020-03-31T07:38:58Z</dcterms:modified>
</cp:coreProperties>
</file>